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2-06-2023\DESKTOP 21062023\SLBC DATA\2025-26\Sept 2025\District Wise\"/>
    </mc:Choice>
  </mc:AlternateContent>
  <bookViews>
    <workbookView xWindow="120" yWindow="120" windowWidth="15135" windowHeight="7620"/>
  </bookViews>
  <sheets>
    <sheet name="CDRatio" sheetId="1" r:id="rId1"/>
  </sheets>
  <calcPr calcId="152511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4" i="1"/>
  <c r="L13" i="1"/>
  <c r="L11" i="1"/>
  <c r="L10" i="1"/>
  <c r="L9" i="1"/>
  <c r="L8" i="1"/>
  <c r="G12" i="1"/>
  <c r="G21" i="1" s="1"/>
  <c r="T12" i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N11" i="1"/>
  <c r="O11" i="1" s="1"/>
  <c r="N10" i="1"/>
  <c r="O10" i="1" s="1"/>
  <c r="N9" i="1"/>
  <c r="O9" i="1" s="1"/>
  <c r="N8" i="1"/>
  <c r="O8" i="1" s="1"/>
  <c r="N22" i="1"/>
  <c r="M21" i="1"/>
  <c r="M23" i="1" s="1"/>
  <c r="K21" i="1"/>
  <c r="J21" i="1"/>
  <c r="J23" i="1" s="1"/>
  <c r="I21" i="1"/>
  <c r="I23" i="1" s="1"/>
  <c r="H21" i="1"/>
  <c r="H23" i="1" s="1"/>
  <c r="F21" i="1"/>
  <c r="F23" i="1" s="1"/>
  <c r="E21" i="1"/>
  <c r="E23" i="1" s="1"/>
  <c r="D21" i="1"/>
  <c r="D23" i="1" s="1"/>
  <c r="C21" i="1"/>
  <c r="C23" i="1" s="1"/>
  <c r="O12" i="1" l="1"/>
  <c r="L12" i="1"/>
  <c r="G23" i="1"/>
  <c r="L21" i="1"/>
  <c r="N21" i="1"/>
  <c r="N23" i="1" s="1"/>
  <c r="K23" i="1"/>
  <c r="O23" i="1" l="1"/>
  <c r="L23" i="1"/>
  <c r="O21" i="1"/>
</calcChain>
</file>

<file path=xl/sharedStrings.xml><?xml version="1.0" encoding="utf-8"?>
<sst xmlns="http://schemas.openxmlformats.org/spreadsheetml/2006/main" count="37" uniqueCount="34">
  <si>
    <t xml:space="preserve"> </t>
  </si>
  <si>
    <t>Deposits</t>
  </si>
  <si>
    <t>Advances</t>
  </si>
  <si>
    <t>SR.</t>
  </si>
  <si>
    <t>Name of District</t>
  </si>
  <si>
    <t>Branch</t>
  </si>
  <si>
    <t>Rural</t>
  </si>
  <si>
    <t>Semi-Urban</t>
  </si>
  <si>
    <t xml:space="preserve">Urban </t>
  </si>
  <si>
    <t>Total</t>
  </si>
  <si>
    <t>CD Ratio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</si>
  <si>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</si>
  <si>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</si>
  <si>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</si>
  <si>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</si>
  <si>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</si>
  <si>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</si>
  <si>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</si>
  <si>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</si>
  <si>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PITHORAGARH</t>
  </si>
  <si>
    <t>RUDRA PRAYAG</t>
  </si>
  <si>
    <t>TEHRI GARHWAL</t>
  </si>
  <si>
    <t>UDAM SINGH NAGAR</t>
  </si>
  <si>
    <t>UTTAR KASHI</t>
  </si>
  <si>
    <t>SLBC - 01</t>
  </si>
  <si>
    <t>No. in Actual and Amount in Crore</t>
  </si>
  <si>
    <t>CD Ratio (Within State Adv)</t>
  </si>
  <si>
    <t>Outside State Advances          (B)</t>
  </si>
  <si>
    <t>Total Adavances         (A+B)</t>
  </si>
  <si>
    <t>Total                 (A)</t>
  </si>
  <si>
    <t>DISTRICT WISE CD RATIO AS ON 30.09.2025</t>
  </si>
  <si>
    <t>TOTAL ALL DISTT</t>
  </si>
  <si>
    <t>RIDF</t>
  </si>
  <si>
    <t>TOTAL ( ALL DISTT + RIDF)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</si>
</sst>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6"/>
      <color theme="0"/>
      <name val="Calibri"/>
      <family val="2"/>
      <scheme val="minor"/>
    </font>
    <font>
      <b/>
      <u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2" xfId="0" applyFont="1" applyBorder="1"/>
    <xf numFmtId="0" fontId="3" fillId="0" borderId="2" xfId="0" applyFont="1" applyBorder="1"/>
    <xf numFmtId="0" fontId="2" fillId="2" borderId="2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2" fontId="3" fillId="2" borderId="2" xfId="0" applyNumberFormat="1" applyFont="1" applyFill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23"/>
  <sheetViews>
    <sheetView tabSelected="1" zoomScale="87" zoomScaleNormal="87" workbookViewId="0">
      <selection activeCell="M34" sqref="M34"/>
    </sheetView>
  </sheetViews>
  <sheetFormatPr defaultColWidth="9.6640625" defaultRowHeight="15.75" x14ac:dyDescent="0.25"/>
  <cols>
    <col min="1" max="1" width="3.5546875" style="2" customWidth="1"/>
    <col min="2" max="2" width="16.6640625" style="2" bestFit="1" customWidth="1"/>
    <col min="3" max="3" width="6.21875" style="2" bestFit="1" customWidth="1"/>
    <col min="4" max="4" width="8" style="2" bestFit="1" customWidth="1"/>
    <col min="5" max="5" width="9.6640625" style="2" bestFit="1" customWidth="1"/>
    <col min="6" max="7" width="8.88671875" style="2" bestFit="1" customWidth="1"/>
    <col min="8" max="8" width="7.6640625" style="2" bestFit="1" customWidth="1"/>
    <col min="9" max="9" width="9.6640625" style="2" bestFit="1" customWidth="1"/>
    <col min="10" max="10" width="8" style="2" bestFit="1" customWidth="1"/>
    <col min="11" max="11" width="8.5546875" style="2" bestFit="1" customWidth="1"/>
    <col min="12" max="12" width="11.109375" style="2" customWidth="1"/>
    <col min="13" max="13" width="11.33203125" style="1" customWidth="1"/>
    <col min="14" max="14" width="10.5546875" style="1" customWidth="1"/>
    <col min="15" max="15" width="7.33203125" style="1" customWidth="1"/>
    <col min="16" max="19" width="9.6640625" style="1" customWidth="1"/>
    <col min="20" max="22" width="9.6640625" style="1" hidden="1" customWidth="1"/>
    <col min="23" max="245" width="9.6640625" style="1" customWidth="1"/>
  </cols>
  <sheetData>
    <row r="1" spans="1:245" ht="24.75" customHeight="1" x14ac:dyDescent="0.35">
      <c r="A1" s="7" t="s">
        <v>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N1" s="22" t="s">
        <v>24</v>
      </c>
      <c r="O1" s="22"/>
    </row>
    <row r="2" spans="1:245" ht="24.75" customHeight="1" x14ac:dyDescent="0.25">
      <c r="A2" s="7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245" s="8" customFormat="1" ht="24.75" customHeight="1" x14ac:dyDescent="0.3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245" ht="18.75" customHeight="1" x14ac:dyDescent="0.3">
      <c r="A4" s="3"/>
      <c r="B4" s="24" t="s">
        <v>25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245" ht="18.75" hidden="1" customHeight="1" x14ac:dyDescent="0.3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5"/>
    </row>
    <row r="6" spans="1:245" ht="19.5" customHeight="1" x14ac:dyDescent="0.25">
      <c r="A6" s="10"/>
      <c r="B6" s="10"/>
      <c r="C6" s="10"/>
      <c r="D6" s="27" t="s">
        <v>1</v>
      </c>
      <c r="E6" s="27"/>
      <c r="F6" s="27"/>
      <c r="G6" s="27"/>
      <c r="H6" s="27" t="s">
        <v>2</v>
      </c>
      <c r="I6" s="27"/>
      <c r="J6" s="27"/>
      <c r="K6" s="27"/>
      <c r="L6" s="25" t="s">
        <v>26</v>
      </c>
      <c r="M6" s="27" t="s">
        <v>27</v>
      </c>
      <c r="N6" s="27" t="s">
        <v>28</v>
      </c>
      <c r="O6" s="27" t="s">
        <v>10</v>
      </c>
    </row>
    <row r="7" spans="1:245" ht="51" customHeight="1" x14ac:dyDescent="0.2">
      <c r="A7" s="13" t="s">
        <v>3</v>
      </c>
      <c r="B7" s="13" t="s">
        <v>4</v>
      </c>
      <c r="C7" s="13" t="s">
        <v>5</v>
      </c>
      <c r="D7" s="13" t="s">
        <v>6</v>
      </c>
      <c r="E7" s="13" t="s">
        <v>7</v>
      </c>
      <c r="F7" s="14" t="s">
        <v>8</v>
      </c>
      <c r="G7" s="14" t="s">
        <v>9</v>
      </c>
      <c r="H7" s="13" t="s">
        <v>6</v>
      </c>
      <c r="I7" s="13" t="s">
        <v>7</v>
      </c>
      <c r="J7" s="14" t="s">
        <v>8</v>
      </c>
      <c r="K7" s="14" t="s">
        <v>29</v>
      </c>
      <c r="L7" s="26"/>
      <c r="M7" s="27"/>
      <c r="N7" s="27"/>
      <c r="O7" s="27"/>
    </row>
    <row r="8" spans="1:245" x14ac:dyDescent="0.25">
      <c r="A8" s="10">
        <v>1</v>
      </c>
      <c r="B8" s="10" t="s">
        <v>11</v>
      </c>
      <c r="C8" s="10">
        <v>156</v>
      </c>
      <c r="D8" s="10">
        <v>4796.04</v>
      </c>
      <c r="E8" s="12">
        <v>4587.21</v>
      </c>
      <c r="F8" s="10">
        <v>46.81</v>
      </c>
      <c r="G8" s="10">
        <v>9430.07</v>
      </c>
      <c r="H8" s="10">
        <v>1096.32</v>
      </c>
      <c r="I8" s="10">
        <v>1339.35</v>
      </c>
      <c r="J8" s="10">
        <v>107.1</v>
      </c>
      <c r="K8" s="10">
        <v>2542.7800000000002</v>
      </c>
      <c r="L8" s="20">
        <f>K8/G8*100</f>
        <v>26.964593051801316</v>
      </c>
      <c r="M8" s="20">
        <v>0.22</v>
      </c>
      <c r="N8" s="20">
        <f>K8+M8</f>
        <v>2543</v>
      </c>
      <c r="O8" s="20">
        <f>N8/G8*100</f>
        <v>26.966926014334998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</row>
    <row r="9" spans="1:245" x14ac:dyDescent="0.25">
      <c r="A9" s="10">
        <v>2</v>
      </c>
      <c r="B9" s="10" t="s">
        <v>12</v>
      </c>
      <c r="C9" s="10">
        <v>58</v>
      </c>
      <c r="D9" s="10">
        <v>2720.05</v>
      </c>
      <c r="E9" s="12">
        <v>108.47</v>
      </c>
      <c r="F9" s="10">
        <v>0</v>
      </c>
      <c r="G9" s="10">
        <v>2828.51</v>
      </c>
      <c r="H9" s="10">
        <v>629.23</v>
      </c>
      <c r="I9" s="10">
        <v>63.57</v>
      </c>
      <c r="J9" s="10">
        <v>4.6900000000000004</v>
      </c>
      <c r="K9" s="10">
        <v>697.48</v>
      </c>
      <c r="L9" s="20">
        <f t="shared" ref="L9:L20" si="0">K9/G9*100</f>
        <v>24.658919360369946</v>
      </c>
      <c r="M9" s="20">
        <v>0.01</v>
      </c>
      <c r="N9" s="20">
        <f t="shared" ref="N9:N20" si="1">K9+M9</f>
        <v>697.49</v>
      </c>
      <c r="O9" s="20">
        <f t="shared" ref="O9:O20" si="2">N9/G9*100</f>
        <v>24.659272903401437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</row>
    <row r="10" spans="1:245" x14ac:dyDescent="0.25">
      <c r="A10" s="10">
        <v>3</v>
      </c>
      <c r="B10" s="10" t="s">
        <v>13</v>
      </c>
      <c r="C10" s="10">
        <v>107</v>
      </c>
      <c r="D10" s="10">
        <v>3285.37</v>
      </c>
      <c r="E10" s="12">
        <v>2717.4</v>
      </c>
      <c r="F10" s="10">
        <v>0</v>
      </c>
      <c r="G10" s="10">
        <v>6002.77</v>
      </c>
      <c r="H10" s="10">
        <v>902.71</v>
      </c>
      <c r="I10" s="10">
        <v>663.18</v>
      </c>
      <c r="J10" s="10">
        <v>11.72</v>
      </c>
      <c r="K10" s="10">
        <v>1577.61</v>
      </c>
      <c r="L10" s="20">
        <f t="shared" si="0"/>
        <v>26.281366769008301</v>
      </c>
      <c r="M10" s="20">
        <v>865.35</v>
      </c>
      <c r="N10" s="20">
        <f t="shared" si="1"/>
        <v>2442.96</v>
      </c>
      <c r="O10" s="20">
        <f t="shared" si="2"/>
        <v>40.69721145404538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</row>
    <row r="11" spans="1:245" x14ac:dyDescent="0.25">
      <c r="A11" s="10">
        <v>4</v>
      </c>
      <c r="B11" s="10" t="s">
        <v>14</v>
      </c>
      <c r="C11" s="10">
        <v>71</v>
      </c>
      <c r="D11" s="10">
        <v>2608.44</v>
      </c>
      <c r="E11" s="12">
        <v>757.1</v>
      </c>
      <c r="F11" s="10">
        <v>145.28</v>
      </c>
      <c r="G11" s="10">
        <v>3510.82</v>
      </c>
      <c r="H11" s="10">
        <v>779.92</v>
      </c>
      <c r="I11" s="10">
        <v>349.07</v>
      </c>
      <c r="J11" s="10">
        <v>79.2</v>
      </c>
      <c r="K11" s="10">
        <v>1208.18</v>
      </c>
      <c r="L11" s="20">
        <f t="shared" si="0"/>
        <v>34.413043106738591</v>
      </c>
      <c r="M11" s="20">
        <v>1519.16</v>
      </c>
      <c r="N11" s="20">
        <f t="shared" si="1"/>
        <v>2727.34</v>
      </c>
      <c r="O11" s="20">
        <f t="shared" si="2"/>
        <v>77.683845939125334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</row>
    <row r="12" spans="1:245" x14ac:dyDescent="0.25">
      <c r="A12" s="10">
        <v>5</v>
      </c>
      <c r="B12" s="10" t="s">
        <v>15</v>
      </c>
      <c r="C12" s="10">
        <v>651</v>
      </c>
      <c r="D12" s="10">
        <v>10496.98</v>
      </c>
      <c r="E12" s="12">
        <v>11525.39</v>
      </c>
      <c r="F12">
        <v>85677.09</v>
      </c>
      <c r="G12" s="10">
        <f>SUM(D12:F12)</f>
        <v>107699.45999999999</v>
      </c>
      <c r="H12" s="10">
        <v>3302.74</v>
      </c>
      <c r="I12" s="10">
        <v>7906.66</v>
      </c>
      <c r="J12" s="10">
        <v>32791.9</v>
      </c>
      <c r="K12" s="10">
        <v>44001.3</v>
      </c>
      <c r="L12" s="20">
        <f t="shared" si="0"/>
        <v>40.855636602077681</v>
      </c>
      <c r="M12" s="20">
        <v>2098.66</v>
      </c>
      <c r="N12" s="20">
        <f t="shared" si="1"/>
        <v>46099.960000000006</v>
      </c>
      <c r="O12" s="20">
        <f t="shared" si="2"/>
        <v>42.804262899739712</v>
      </c>
      <c r="P12"/>
      <c r="Q12"/>
      <c r="R12"/>
      <c r="S12"/>
      <c r="T12">
        <f>F12-22834.69</f>
        <v>62842.399999999994</v>
      </c>
      <c r="U12"/>
      <c r="V12">
        <v>85677.09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</row>
    <row r="13" spans="1:245" x14ac:dyDescent="0.25">
      <c r="A13" s="10">
        <v>6</v>
      </c>
      <c r="B13" s="10" t="s">
        <v>16</v>
      </c>
      <c r="C13" s="10">
        <v>320</v>
      </c>
      <c r="D13" s="10">
        <v>7118.49</v>
      </c>
      <c r="E13" s="12">
        <v>3857.81</v>
      </c>
      <c r="F13" s="10">
        <v>22184.57</v>
      </c>
      <c r="G13" s="10">
        <v>33160.870000000003</v>
      </c>
      <c r="H13" s="10">
        <v>4678.1400000000003</v>
      </c>
      <c r="I13" s="10">
        <v>2065.1</v>
      </c>
      <c r="J13" s="10">
        <v>13622.09</v>
      </c>
      <c r="K13" s="10">
        <v>20365.330000000002</v>
      </c>
      <c r="L13" s="20">
        <f t="shared" si="0"/>
        <v>61.413738541841632</v>
      </c>
      <c r="M13" s="20">
        <v>3400.71</v>
      </c>
      <c r="N13" s="20">
        <f t="shared" si="1"/>
        <v>23766.04</v>
      </c>
      <c r="O13" s="20">
        <f t="shared" si="2"/>
        <v>71.668927865885308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</row>
    <row r="14" spans="1:245" x14ac:dyDescent="0.25">
      <c r="A14" s="10">
        <v>7</v>
      </c>
      <c r="B14" s="10" t="s">
        <v>17</v>
      </c>
      <c r="C14" s="10">
        <v>290</v>
      </c>
      <c r="D14" s="10">
        <v>6899.3</v>
      </c>
      <c r="E14" s="12">
        <v>5935.35</v>
      </c>
      <c r="F14" s="10">
        <v>16752.41</v>
      </c>
      <c r="G14" s="10">
        <v>29587.06</v>
      </c>
      <c r="H14" s="10">
        <v>2498.98</v>
      </c>
      <c r="I14" s="10">
        <v>2242.77</v>
      </c>
      <c r="J14" s="10">
        <v>10705.55</v>
      </c>
      <c r="K14" s="10">
        <v>15447.3</v>
      </c>
      <c r="L14" s="20">
        <f t="shared" si="0"/>
        <v>52.2096484071077</v>
      </c>
      <c r="M14" s="20">
        <v>11.54</v>
      </c>
      <c r="N14" s="20">
        <f t="shared" si="1"/>
        <v>15458.84</v>
      </c>
      <c r="O14" s="20">
        <f t="shared" si="2"/>
        <v>52.24865194446491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</row>
    <row r="15" spans="1:245" x14ac:dyDescent="0.25">
      <c r="A15" s="10">
        <v>8</v>
      </c>
      <c r="B15" s="10" t="s">
        <v>18</v>
      </c>
      <c r="C15" s="10">
        <v>211</v>
      </c>
      <c r="D15" s="10">
        <v>6578.36</v>
      </c>
      <c r="E15" s="12">
        <v>6794.97</v>
      </c>
      <c r="F15" s="10">
        <v>209.16</v>
      </c>
      <c r="G15" s="10">
        <v>13582.49</v>
      </c>
      <c r="H15" s="10">
        <v>1651.6</v>
      </c>
      <c r="I15" s="10">
        <v>1973.66</v>
      </c>
      <c r="J15" s="10">
        <v>69.89</v>
      </c>
      <c r="K15" s="10">
        <v>3695.15</v>
      </c>
      <c r="L15" s="20">
        <f t="shared" si="0"/>
        <v>27.205247344190941</v>
      </c>
      <c r="M15" s="20">
        <v>36.54</v>
      </c>
      <c r="N15" s="20">
        <f t="shared" si="1"/>
        <v>3731.69</v>
      </c>
      <c r="O15" s="20">
        <f t="shared" si="2"/>
        <v>27.474270181682449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</row>
    <row r="16" spans="1:245" x14ac:dyDescent="0.25">
      <c r="A16" s="10">
        <v>9</v>
      </c>
      <c r="B16" s="10" t="s">
        <v>19</v>
      </c>
      <c r="C16" s="10">
        <v>117</v>
      </c>
      <c r="D16" s="10">
        <v>3304.43</v>
      </c>
      <c r="E16" s="12">
        <v>3062.81</v>
      </c>
      <c r="F16" s="10">
        <v>308.86</v>
      </c>
      <c r="G16" s="10">
        <v>6676.1</v>
      </c>
      <c r="H16" s="10">
        <v>1012.03</v>
      </c>
      <c r="I16" s="10">
        <v>967.68</v>
      </c>
      <c r="J16" s="10">
        <v>244.8</v>
      </c>
      <c r="K16" s="10">
        <v>2224.5100000000002</v>
      </c>
      <c r="L16" s="20">
        <f t="shared" si="0"/>
        <v>33.320501490391095</v>
      </c>
      <c r="M16" s="20">
        <v>45.17</v>
      </c>
      <c r="N16" s="20">
        <f t="shared" si="1"/>
        <v>2269.6800000000003</v>
      </c>
      <c r="O16" s="20">
        <f t="shared" si="2"/>
        <v>33.997094111831757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</row>
    <row r="17" spans="1:245" x14ac:dyDescent="0.25">
      <c r="A17" s="10">
        <v>10</v>
      </c>
      <c r="B17" s="10" t="s">
        <v>20</v>
      </c>
      <c r="C17" s="10">
        <v>56</v>
      </c>
      <c r="D17" s="10">
        <v>3100.74</v>
      </c>
      <c r="E17" s="12">
        <v>234.96</v>
      </c>
      <c r="F17" s="10">
        <v>0</v>
      </c>
      <c r="G17" s="10">
        <v>3335.7</v>
      </c>
      <c r="H17" s="10">
        <v>863.09</v>
      </c>
      <c r="I17" s="10">
        <v>72.180000000000007</v>
      </c>
      <c r="J17" s="10">
        <v>6.36</v>
      </c>
      <c r="K17" s="10">
        <v>941.64</v>
      </c>
      <c r="L17" s="20">
        <f t="shared" si="0"/>
        <v>28.229157298318196</v>
      </c>
      <c r="M17" s="20">
        <v>0</v>
      </c>
      <c r="N17" s="20">
        <f t="shared" si="1"/>
        <v>941.64</v>
      </c>
      <c r="O17" s="20">
        <f t="shared" si="2"/>
        <v>28.229157298318196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</row>
    <row r="18" spans="1:245" x14ac:dyDescent="0.25">
      <c r="A18" s="10">
        <v>11</v>
      </c>
      <c r="B18" s="10" t="s">
        <v>21</v>
      </c>
      <c r="C18" s="10">
        <v>154</v>
      </c>
      <c r="D18" s="10">
        <v>5190.2</v>
      </c>
      <c r="E18" s="12">
        <v>2796.01</v>
      </c>
      <c r="F18" s="10">
        <v>550.14</v>
      </c>
      <c r="G18" s="10">
        <v>8536.36</v>
      </c>
      <c r="H18" s="10">
        <v>1525.09</v>
      </c>
      <c r="I18" s="10">
        <v>865.8</v>
      </c>
      <c r="J18" s="10">
        <v>304.20999999999998</v>
      </c>
      <c r="K18" s="10">
        <v>2695.1</v>
      </c>
      <c r="L18" s="20">
        <f t="shared" si="0"/>
        <v>31.572004929501563</v>
      </c>
      <c r="M18" s="20">
        <v>218.25</v>
      </c>
      <c r="N18" s="20">
        <f t="shared" si="1"/>
        <v>2913.35</v>
      </c>
      <c r="O18" s="20">
        <f t="shared" si="2"/>
        <v>34.128715283797774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</row>
    <row r="19" spans="1:245" x14ac:dyDescent="0.25">
      <c r="A19" s="10">
        <v>12</v>
      </c>
      <c r="B19" s="10" t="s">
        <v>22</v>
      </c>
      <c r="C19" s="10">
        <v>357</v>
      </c>
      <c r="D19" s="10">
        <v>4412.01</v>
      </c>
      <c r="E19" s="12">
        <v>6857.62</v>
      </c>
      <c r="F19" s="10">
        <v>13075.25</v>
      </c>
      <c r="G19" s="10">
        <v>24344.87</v>
      </c>
      <c r="H19" s="10">
        <v>4360.91</v>
      </c>
      <c r="I19" s="10">
        <v>6677.17</v>
      </c>
      <c r="J19" s="10">
        <v>15093.07</v>
      </c>
      <c r="K19" s="10">
        <v>26131.16</v>
      </c>
      <c r="L19" s="20">
        <f t="shared" si="0"/>
        <v>107.33743905800277</v>
      </c>
      <c r="M19" s="20">
        <v>2941.67</v>
      </c>
      <c r="N19" s="20">
        <f t="shared" si="1"/>
        <v>29072.83</v>
      </c>
      <c r="O19" s="20">
        <f t="shared" si="2"/>
        <v>119.42076503181165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</row>
    <row r="20" spans="1:245" x14ac:dyDescent="0.25">
      <c r="A20" s="10">
        <v>13</v>
      </c>
      <c r="B20" s="10" t="s">
        <v>23</v>
      </c>
      <c r="C20" s="10">
        <v>74</v>
      </c>
      <c r="D20" s="10">
        <v>1790.66</v>
      </c>
      <c r="E20" s="12">
        <v>1572.98</v>
      </c>
      <c r="F20" s="10">
        <v>0</v>
      </c>
      <c r="G20" s="10">
        <v>3363.64</v>
      </c>
      <c r="H20" s="10">
        <v>963.8</v>
      </c>
      <c r="I20" s="10">
        <v>817.79</v>
      </c>
      <c r="J20" s="10">
        <v>11.63</v>
      </c>
      <c r="K20" s="10">
        <v>1793.23</v>
      </c>
      <c r="L20" s="20">
        <f t="shared" si="0"/>
        <v>53.31218560844799</v>
      </c>
      <c r="M20" s="20">
        <v>0</v>
      </c>
      <c r="N20" s="20">
        <f t="shared" si="1"/>
        <v>1793.23</v>
      </c>
      <c r="O20" s="20">
        <f t="shared" si="2"/>
        <v>53.31218560844799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</row>
    <row r="21" spans="1:245" s="9" customFormat="1" x14ac:dyDescent="0.25">
      <c r="A21" s="15"/>
      <c r="B21" s="16" t="s">
        <v>31</v>
      </c>
      <c r="C21" s="16">
        <f t="shared" ref="C21:K21" si="3">SUM(C8:C20)</f>
        <v>2622</v>
      </c>
      <c r="D21" s="17">
        <f t="shared" si="3"/>
        <v>62301.07</v>
      </c>
      <c r="E21" s="17">
        <f t="shared" si="3"/>
        <v>50808.080000000009</v>
      </c>
      <c r="F21" s="17">
        <f t="shared" si="3"/>
        <v>138949.57</v>
      </c>
      <c r="G21" s="17">
        <f t="shared" si="3"/>
        <v>252058.72000000003</v>
      </c>
      <c r="H21" s="17">
        <f t="shared" si="3"/>
        <v>24264.560000000001</v>
      </c>
      <c r="I21" s="17">
        <f t="shared" si="3"/>
        <v>26003.980000000003</v>
      </c>
      <c r="J21" s="17">
        <f t="shared" si="3"/>
        <v>73052.210000000006</v>
      </c>
      <c r="K21" s="17">
        <f t="shared" si="3"/>
        <v>123320.77</v>
      </c>
      <c r="L21" s="17">
        <f>K21/G21*100</f>
        <v>48.925413094218676</v>
      </c>
      <c r="M21" s="17">
        <f>SUM(M8:M20)</f>
        <v>11137.28</v>
      </c>
      <c r="N21" s="17">
        <f t="shared" ref="N21" si="4">K21+M21</f>
        <v>134458.05000000002</v>
      </c>
      <c r="O21" s="17">
        <f t="shared" ref="O21" si="5">N21/G21*100</f>
        <v>53.34393906308815</v>
      </c>
    </row>
    <row r="22" spans="1:245" s="1" customFormat="1" x14ac:dyDescent="0.25">
      <c r="A22" s="10"/>
      <c r="B22" s="16" t="s">
        <v>32</v>
      </c>
      <c r="C22" s="11"/>
      <c r="D22" s="18"/>
      <c r="E22" s="19"/>
      <c r="F22" s="18"/>
      <c r="G22" s="18"/>
      <c r="H22" s="18"/>
      <c r="I22" s="18"/>
      <c r="J22" s="18"/>
      <c r="K22" s="18">
        <v>3334.64</v>
      </c>
      <c r="L22" s="20"/>
      <c r="M22" s="20"/>
      <c r="N22" s="18">
        <f>K22</f>
        <v>3334.64</v>
      </c>
      <c r="O22" s="17"/>
    </row>
    <row r="23" spans="1:245" x14ac:dyDescent="0.25">
      <c r="A23" s="10"/>
      <c r="B23" s="16" t="s">
        <v>33</v>
      </c>
      <c r="C23" s="16">
        <f t="shared" ref="C23:J23" si="6">C21+C22</f>
        <v>2622</v>
      </c>
      <c r="D23" s="17">
        <f t="shared" si="6"/>
        <v>62301.07</v>
      </c>
      <c r="E23" s="17">
        <f t="shared" si="6"/>
        <v>50808.080000000009</v>
      </c>
      <c r="F23" s="17">
        <f t="shared" si="6"/>
        <v>138949.57</v>
      </c>
      <c r="G23" s="17">
        <f t="shared" si="6"/>
        <v>252058.72000000003</v>
      </c>
      <c r="H23" s="17">
        <f t="shared" si="6"/>
        <v>24264.560000000001</v>
      </c>
      <c r="I23" s="17">
        <f t="shared" si="6"/>
        <v>26003.980000000003</v>
      </c>
      <c r="J23" s="17">
        <f t="shared" si="6"/>
        <v>73052.210000000006</v>
      </c>
      <c r="K23" s="17">
        <f>K21+K22</f>
        <v>126655.41</v>
      </c>
      <c r="L23" s="17">
        <f>K23/G23*100</f>
        <v>50.248374664443261</v>
      </c>
      <c r="M23" s="17">
        <f>M21+M22</f>
        <v>11137.28</v>
      </c>
      <c r="N23" s="21">
        <f>N21+N22</f>
        <v>137792.69000000003</v>
      </c>
      <c r="O23" s="17">
        <f>N23/G23*100</f>
        <v>54.666900633312757</v>
      </c>
    </row>
  </sheetData>
  <mergeCells count="11">
    <mergeCell ref="N1:O1"/>
    <mergeCell ref="A3:O3"/>
    <mergeCell ref="B4:O4"/>
    <mergeCell ref="L6:L7"/>
    <mergeCell ref="M6:M7"/>
    <mergeCell ref="N6:N7"/>
    <mergeCell ref="O6:O7"/>
    <mergeCell ref="D6:G6"/>
    <mergeCell ref="H6:K6"/>
    <mergeCell ref="B1:L1"/>
    <mergeCell ref="B2:L2"/>
  </mergeCells>
  <printOptions horizontalCentered="1" verticalCentered="1"/>
  <pageMargins left="0.55118110236220497" right="0.31496062992126" top="0.118110236220472" bottom="0.118110236220472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sbi</cp:lastModifiedBy>
  <cp:lastPrinted>2025-12-06T10:48:22Z</cp:lastPrinted>
  <dcterms:created xsi:type="dcterms:W3CDTF">2013-06-28T06:52:05Z</dcterms:created>
  <dcterms:modified xsi:type="dcterms:W3CDTF">2026-01-31T05:09:53Z</dcterms:modified>
</cp:coreProperties>
</file>